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mariaybarra_somertonaz_gov/Documents/Desktop/"/>
    </mc:Choice>
  </mc:AlternateContent>
  <xr:revisionPtr revIDLastSave="985" documentId="8_{2F3FED1F-FBB1-4681-87E5-1F51E24841B5}" xr6:coauthVersionLast="47" xr6:coauthVersionMax="47" xr10:uidLastSave="{7D159507-7848-4B28-AC13-42C82D3FAFC9}"/>
  <bookViews>
    <workbookView xWindow="-120" yWindow="-120" windowWidth="29040" windowHeight="15840" xr2:uid="{CF5509BD-C641-47C0-936C-EE5469B5A2CC}"/>
  </bookViews>
  <sheets>
    <sheet name="Square Feet Calculations" sheetId="1" r:id="rId1"/>
  </sheets>
  <definedNames>
    <definedName name="_xlnm.Print_Area" localSheetId="0">'Square Feet Calculations'!$A$1:$C$44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32" i="1"/>
  <c r="E42" i="1" s="1"/>
  <c r="B32" i="1"/>
  <c r="D20" i="1"/>
  <c r="B7" i="1" s="1"/>
  <c r="D19" i="1"/>
  <c r="B5" i="1" s="1"/>
  <c r="E8" i="1" l="1"/>
  <c r="E10" i="1" s="1"/>
  <c r="D22" i="1"/>
  <c r="B11" i="1" s="1"/>
  <c r="D21" i="1"/>
  <c r="B9" i="1" s="1"/>
  <c r="D24" i="1" l="1"/>
  <c r="B13" i="1" s="1"/>
  <c r="B15" i="1" s="1"/>
  <c r="B43" i="1"/>
  <c r="B16" i="1" l="1"/>
  <c r="B17" i="1" s="1"/>
</calcChain>
</file>

<file path=xl/sharedStrings.xml><?xml version="1.0" encoding="utf-8"?>
<sst xmlns="http://schemas.openxmlformats.org/spreadsheetml/2006/main" count="54" uniqueCount="40">
  <si>
    <t>Permit Fees</t>
  </si>
  <si>
    <t>AREA</t>
  </si>
  <si>
    <t>$ SQFT</t>
  </si>
  <si>
    <t>TOTAL</t>
  </si>
  <si>
    <t>DWELLING(V-WOOD FRAME)</t>
  </si>
  <si>
    <t>GARAGE (WOOD)</t>
  </si>
  <si>
    <t>STORAGE/SHEDS/UTILITY ROOMS</t>
  </si>
  <si>
    <t>Storage/Sheds/Utility Rooms</t>
  </si>
  <si>
    <t>Garages/Carports</t>
  </si>
  <si>
    <t>Patios/Ramadas</t>
  </si>
  <si>
    <t>Dwellings (V-Wood Frame)</t>
  </si>
  <si>
    <t>Enter Valuation Here:</t>
  </si>
  <si>
    <t>Building Permit Fee:</t>
  </si>
  <si>
    <t>Plan Check Fee (65%):</t>
  </si>
  <si>
    <t>Total Fee:</t>
  </si>
  <si>
    <t xml:space="preserve">Total Permit Fee: </t>
  </si>
  <si>
    <t xml:space="preserve">Plan Check Fee (0.65%): </t>
  </si>
  <si>
    <t xml:space="preserve">Permit Fee: </t>
  </si>
  <si>
    <r>
      <rPr>
        <b/>
        <sz val="11"/>
        <color rgb="FFFF0000"/>
        <rFont val="Calibri"/>
        <family val="2"/>
        <scheme val="minor"/>
      </rPr>
      <t>Valuation Between: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$1.00 to $500.00</t>
    </r>
  </si>
  <si>
    <t>Permit Fee</t>
  </si>
  <si>
    <t>Defer Fee</t>
  </si>
  <si>
    <t>Water Hookup</t>
  </si>
  <si>
    <t>Sewer Hookup</t>
  </si>
  <si>
    <t>Sanitation Fee</t>
  </si>
  <si>
    <t>Parks &amp; Rec Impact Fee</t>
  </si>
  <si>
    <t>Public Saftey Impact Fee</t>
  </si>
  <si>
    <t>Transportation/Streets  Impact Fee</t>
  </si>
  <si>
    <t>Sewer Impact Fee (Size of Water Meter)</t>
  </si>
  <si>
    <t>Water Impact Fee</t>
  </si>
  <si>
    <t>Plan Check Fee</t>
  </si>
  <si>
    <t>Special Inspection Fee</t>
  </si>
  <si>
    <t>Public Safety Fee</t>
  </si>
  <si>
    <t>Transportation/Streets Impact Fee</t>
  </si>
  <si>
    <t>Impact Fees (Single-Family Dwellings)</t>
  </si>
  <si>
    <t>Impact Fees (2 + Units)</t>
  </si>
  <si>
    <t>Total Permit Fee:</t>
  </si>
  <si>
    <t>Total:</t>
  </si>
  <si>
    <t>Job Cost Valuation:</t>
  </si>
  <si>
    <r>
      <t>PATIO/RAMADA (</t>
    </r>
    <r>
      <rPr>
        <b/>
        <sz val="10"/>
        <color rgb="FFFF0000"/>
        <rFont val="Arial"/>
        <family val="2"/>
      </rPr>
      <t>25% - $48.14</t>
    </r>
    <r>
      <rPr>
        <sz val="12"/>
        <rFont val="Arial"/>
        <family val="2"/>
      </rPr>
      <t>)</t>
    </r>
  </si>
  <si>
    <r>
      <rPr>
        <b/>
        <u/>
        <sz val="11"/>
        <color theme="1"/>
        <rFont val="Calibri"/>
        <family val="2"/>
        <scheme val="minor"/>
      </rPr>
      <t>Instructions: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To use this calculator, fill in the square footage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 xml:space="preserve">GREY </t>
    </r>
    <r>
      <rPr>
        <sz val="11"/>
        <color theme="1"/>
        <rFont val="Calibri"/>
        <family val="2"/>
        <scheme val="minor"/>
      </rPr>
      <t>highlighted valuation cell and press enter,                                                                                                                                                   the calculations will be completed automatically. Please note that the subsequent calculations are estimates;                                                                                                                                 final fees will be calculated by City staff.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</si>
</sst>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 val="double"/>
      <sz val="11"/>
      <color rgb="FFC0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0" xfId="0" applyNumberFormat="1"/>
    <xf numFmtId="0" fontId="2" fillId="0" borderId="0" xfId="0" applyFont="1"/>
    <xf numFmtId="0" fontId="8" fillId="0" borderId="1" xfId="0" applyFont="1" applyBorder="1"/>
    <xf numFmtId="0" fontId="9" fillId="0" borderId="0" xfId="0" applyFont="1"/>
    <xf numFmtId="0" fontId="2" fillId="0" borderId="0" xfId="0" applyFont="1" applyAlignment="1">
      <alignment horizontal="center"/>
    </xf>
    <xf numFmtId="0" fontId="2" fillId="2" borderId="2" xfId="0" applyFont="1" applyFill="1" applyBorder="1"/>
    <xf numFmtId="165" fontId="7" fillId="2" borderId="2" xfId="0" applyNumberFormat="1" applyFont="1" applyFill="1" applyBorder="1"/>
    <xf numFmtId="0" fontId="0" fillId="3" borderId="2" xfId="0" applyFill="1" applyBorder="1"/>
    <xf numFmtId="8" fontId="11" fillId="0" borderId="2" xfId="0" applyNumberFormat="1" applyFont="1" applyBorder="1"/>
    <xf numFmtId="8" fontId="8" fillId="0" borderId="2" xfId="0" applyNumberFormat="1" applyFont="1" applyBorder="1"/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6" xfId="0" applyFont="1" applyBorder="1"/>
    <xf numFmtId="165" fontId="2" fillId="0" borderId="0" xfId="0" applyNumberFormat="1" applyFont="1"/>
    <xf numFmtId="0" fontId="13" fillId="0" borderId="0" xfId="0" applyFont="1"/>
    <xf numFmtId="165" fontId="10" fillId="0" borderId="0" xfId="0" applyNumberFormat="1" applyFont="1"/>
    <xf numFmtId="165" fontId="14" fillId="0" borderId="0" xfId="0" applyNumberFormat="1" applyFont="1"/>
    <xf numFmtId="0" fontId="2" fillId="0" borderId="0" xfId="0" applyFont="1" applyAlignment="1">
      <alignment vertical="center"/>
    </xf>
    <xf numFmtId="164" fontId="0" fillId="0" borderId="0" xfId="1" applyNumberFormat="1" applyFont="1" applyFill="1" applyAlignment="1" applyProtection="1">
      <alignment vertical="center"/>
    </xf>
    <xf numFmtId="0" fontId="0" fillId="0" borderId="0" xfId="1" applyNumberFormat="1" applyFont="1" applyAlignment="1" applyProtection="1">
      <alignment vertical="center"/>
    </xf>
    <xf numFmtId="164" fontId="0" fillId="0" borderId="0" xfId="1" applyNumberFormat="1" applyFont="1" applyAlignment="1" applyProtection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2" fillId="0" borderId="3" xfId="0" applyFont="1" applyBorder="1"/>
    <xf numFmtId="0" fontId="0" fillId="3" borderId="2" xfId="0" applyFill="1" applyBorder="1" applyProtection="1">
      <protection locked="0"/>
    </xf>
    <xf numFmtId="164" fontId="2" fillId="4" borderId="2" xfId="0" applyNumberFormat="1" applyFont="1" applyFill="1" applyBorder="1"/>
    <xf numFmtId="165" fontId="2" fillId="0" borderId="0" xfId="0" applyNumberFormat="1" applyFont="1" applyProtection="1">
      <protection locked="0"/>
    </xf>
    <xf numFmtId="0" fontId="9" fillId="5" borderId="2" xfId="0" applyFont="1" applyFill="1" applyBorder="1"/>
    <xf numFmtId="0" fontId="2" fillId="6" borderId="2" xfId="0" applyFont="1" applyFill="1" applyBorder="1" applyAlignment="1">
      <alignment horizontal="center"/>
    </xf>
    <xf numFmtId="0" fontId="0" fillId="0" borderId="3" xfId="0" applyBorder="1"/>
    <xf numFmtId="165" fontId="7" fillId="0" borderId="0" xfId="0" applyNumberFormat="1" applyFont="1"/>
    <xf numFmtId="165" fontId="0" fillId="0" borderId="0" xfId="0" applyNumberFormat="1" applyProtection="1">
      <protection locked="0"/>
    </xf>
    <xf numFmtId="0" fontId="2" fillId="0" borderId="2" xfId="0" applyFont="1" applyBorder="1"/>
    <xf numFmtId="0" fontId="2" fillId="6" borderId="2" xfId="0" applyFont="1" applyFill="1" applyBorder="1"/>
    <xf numFmtId="0" fontId="13" fillId="0" borderId="1" xfId="0" applyFont="1" applyBorder="1"/>
    <xf numFmtId="0" fontId="15" fillId="0" borderId="0" xfId="0" applyFont="1"/>
    <xf numFmtId="165" fontId="15" fillId="0" borderId="0" xfId="0" applyNumberFormat="1" applyFont="1" applyProtection="1">
      <protection hidden="1"/>
    </xf>
    <xf numFmtId="165" fontId="9" fillId="0" borderId="0" xfId="0" applyNumberFormat="1" applyFont="1" applyProtection="1">
      <protection hidden="1"/>
    </xf>
    <xf numFmtId="165" fontId="13" fillId="0" borderId="1" xfId="0" applyNumberFormat="1" applyFont="1" applyBorder="1" applyProtection="1">
      <protection hidden="1"/>
    </xf>
    <xf numFmtId="165" fontId="8" fillId="0" borderId="1" xfId="0" applyNumberFormat="1" applyFont="1" applyBorder="1" applyProtection="1">
      <protection hidden="1"/>
    </xf>
    <xf numFmtId="0" fontId="16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B3B5-143A-43D5-BC95-559E4FAF838B}">
  <sheetPr codeName="Sheet1">
    <pageSetUpPr fitToPage="1"/>
  </sheetPr>
  <dimension ref="A1:H43"/>
  <sheetViews>
    <sheetView tabSelected="1" zoomScaleNormal="100" workbookViewId="0">
      <selection activeCell="E8" sqref="E8"/>
    </sheetView>
  </sheetViews>
  <sheetFormatPr defaultRowHeight="15" x14ac:dyDescent="0.25"/>
  <cols>
    <col min="1" max="1" width="39" bestFit="1" customWidth="1"/>
    <col min="2" max="2" width="12.5703125" bestFit="1" customWidth="1"/>
    <col min="4" max="4" width="39" bestFit="1" customWidth="1"/>
    <col min="5" max="5" width="13.85546875" bestFit="1" customWidth="1"/>
    <col min="6" max="6" width="10.5703125" bestFit="1" customWidth="1"/>
    <col min="7" max="7" width="20.5703125" bestFit="1" customWidth="1"/>
    <col min="8" max="8" width="10.5703125" bestFit="1" customWidth="1"/>
  </cols>
  <sheetData>
    <row r="1" spans="1:8" ht="15" customHeight="1" x14ac:dyDescent="0.25">
      <c r="A1" s="49" t="s">
        <v>39</v>
      </c>
      <c r="B1" s="49"/>
      <c r="C1" s="49"/>
      <c r="D1" s="49"/>
      <c r="E1" s="49"/>
      <c r="F1" s="49"/>
      <c r="G1" s="49"/>
      <c r="H1" s="49"/>
    </row>
    <row r="2" spans="1:8" ht="33" customHeight="1" x14ac:dyDescent="0.25">
      <c r="A2" s="49"/>
      <c r="B2" s="49"/>
      <c r="C2" s="49"/>
      <c r="D2" s="49"/>
      <c r="E2" s="49"/>
      <c r="F2" s="49"/>
      <c r="G2" s="49"/>
      <c r="H2" s="49"/>
    </row>
    <row r="3" spans="1:8" ht="33" customHeight="1" x14ac:dyDescent="0.35">
      <c r="A3" s="50" t="s">
        <v>0</v>
      </c>
      <c r="B3" s="50"/>
      <c r="C3" s="2"/>
      <c r="D3" s="51"/>
      <c r="E3" s="51"/>
      <c r="F3" s="51"/>
      <c r="G3" s="51"/>
      <c r="H3" s="2"/>
    </row>
    <row r="4" spans="1:8" x14ac:dyDescent="0.25">
      <c r="D4" s="41" t="s">
        <v>37</v>
      </c>
      <c r="E4" s="3"/>
      <c r="F4" s="3"/>
      <c r="G4" s="3"/>
    </row>
    <row r="5" spans="1:8" x14ac:dyDescent="0.25">
      <c r="A5" s="25" t="s">
        <v>10</v>
      </c>
      <c r="B5" s="26">
        <f>D19</f>
        <v>0</v>
      </c>
      <c r="D5" s="37" t="s">
        <v>11</v>
      </c>
      <c r="E5" s="39">
        <v>500</v>
      </c>
      <c r="G5" s="4"/>
    </row>
    <row r="6" spans="1:8" x14ac:dyDescent="0.25">
      <c r="A6" s="25"/>
      <c r="B6" s="27"/>
      <c r="E6" s="8"/>
      <c r="H6" s="39"/>
    </row>
    <row r="7" spans="1:8" x14ac:dyDescent="0.25">
      <c r="A7" s="25" t="s">
        <v>9</v>
      </c>
      <c r="B7" s="28">
        <f>D20</f>
        <v>0</v>
      </c>
      <c r="D7" s="43" t="s">
        <v>12</v>
      </c>
      <c r="E7" s="44">
        <f>IF(E5&gt;1000000,(6450+4*(ROUNDUP((E5-1000000),-3))/1000),IF(E5&gt;500000,(3720+6*(ROUNDUP((E5-500000),-3))/1000),IF(E5&gt;100000,(1140+6*(ROUNDUP((E5-100000),-3))/1000),IF(E5&gt;50000,(750+8*(ROUNDUP((E5-50000),-3))/1000),IF(E5&gt;25000,(450+12*(ROUNDUP((E5-25000),-3))/1000),IF(E5&gt;2000,(80+16*(ROUNDUP((E5-2000),-3))/1000),IF(E5&gt;500,(50+4*(ROUNDUP((E5-500),-2))/100),15)))))))</f>
        <v>15</v>
      </c>
      <c r="H7" s="8"/>
    </row>
    <row r="8" spans="1:8" ht="15.75" thickBot="1" x14ac:dyDescent="0.3">
      <c r="A8" s="25"/>
      <c r="B8" s="27"/>
      <c r="D8" s="42" t="s">
        <v>13</v>
      </c>
      <c r="E8" s="46">
        <f>(0.65*E7)</f>
        <v>9.75</v>
      </c>
      <c r="H8" s="8"/>
    </row>
    <row r="9" spans="1:8" ht="15.75" thickTop="1" x14ac:dyDescent="0.25">
      <c r="A9" s="25" t="s">
        <v>8</v>
      </c>
      <c r="B9" s="28">
        <f>D21</f>
        <v>0</v>
      </c>
      <c r="E9" s="8"/>
      <c r="H9" s="8"/>
    </row>
    <row r="10" spans="1:8" x14ac:dyDescent="0.25">
      <c r="A10" s="25"/>
      <c r="B10" s="29"/>
      <c r="D10" s="40" t="s">
        <v>14</v>
      </c>
      <c r="E10" s="14">
        <f>SUM(E7, E8)</f>
        <v>24.75</v>
      </c>
      <c r="H10" s="8"/>
    </row>
    <row r="11" spans="1:8" x14ac:dyDescent="0.25">
      <c r="A11" s="25" t="s">
        <v>7</v>
      </c>
      <c r="B11" s="30">
        <f>D22</f>
        <v>0</v>
      </c>
      <c r="E11" s="3"/>
      <c r="F11" s="7"/>
      <c r="H11" s="38"/>
    </row>
    <row r="12" spans="1:8" x14ac:dyDescent="0.25">
      <c r="A12" s="25"/>
      <c r="B12" s="30"/>
      <c r="E12" s="3"/>
      <c r="F12" s="7"/>
      <c r="G12" s="4"/>
    </row>
    <row r="13" spans="1:8" x14ac:dyDescent="0.25">
      <c r="A13" s="31" t="s">
        <v>11</v>
      </c>
      <c r="B13" s="8">
        <f>SUM(D24)</f>
        <v>0</v>
      </c>
      <c r="E13" s="3"/>
      <c r="F13" s="7"/>
      <c r="G13" s="4"/>
    </row>
    <row r="14" spans="1:8" x14ac:dyDescent="0.25">
      <c r="B14" s="8"/>
    </row>
    <row r="15" spans="1:8" x14ac:dyDescent="0.25">
      <c r="A15" s="11" t="s">
        <v>12</v>
      </c>
      <c r="B15" s="45">
        <f>IF(B13&gt;1000000,(B20*(ROUNDUP((B13-1000000),-3))/1000),IF(B13&gt;500000,(3720+6*(ROUNDUP((B13-500000),-3))/1000),IF(B13&gt;100000,(1140+6*(ROUNDUP((B13-100000),-3))/1000),IF(B13&gt;50000,(750+8*(ROUNDUP((B13-50000),-3))/1000),IF(B13&gt;25000,(450+12*(ROUNDUP((B13-25000),-3))/1000),IF(B13&gt;2000,(80+16*(ROUNDUP((B13-2000),-3))/1000),IF(B13&gt;500,(50+4*(ROUNDUP((B13-500),-2))/100),15)))))))</f>
        <v>15</v>
      </c>
    </row>
    <row r="16" spans="1:8" ht="15.75" thickBot="1" x14ac:dyDescent="0.3">
      <c r="A16" s="10" t="s">
        <v>13</v>
      </c>
      <c r="B16" s="47">
        <f>(0.65*B15)</f>
        <v>9.75</v>
      </c>
      <c r="H16" s="1"/>
    </row>
    <row r="17" spans="1:8" ht="15.75" thickTop="1" x14ac:dyDescent="0.25">
      <c r="A17" s="13" t="s">
        <v>14</v>
      </c>
      <c r="B17" s="14">
        <f>SUM(B15, B16)</f>
        <v>24.75</v>
      </c>
    </row>
    <row r="18" spans="1:8" ht="15.75" customHeight="1" x14ac:dyDescent="0.25">
      <c r="B18" s="12" t="s">
        <v>1</v>
      </c>
      <c r="C18" s="12" t="s">
        <v>2</v>
      </c>
      <c r="D18" s="36" t="s">
        <v>3</v>
      </c>
      <c r="H18" s="1"/>
    </row>
    <row r="19" spans="1:8" ht="14.25" customHeight="1" x14ac:dyDescent="0.25">
      <c r="A19" s="48" t="s">
        <v>4</v>
      </c>
      <c r="B19" s="32">
        <v>0</v>
      </c>
      <c r="C19">
        <v>165.67</v>
      </c>
      <c r="D19" s="4">
        <f>B19*C19</f>
        <v>0</v>
      </c>
    </row>
    <row r="20" spans="1:8" ht="15.75" x14ac:dyDescent="0.25">
      <c r="A20" s="5" t="s">
        <v>38</v>
      </c>
      <c r="B20" s="32">
        <v>0</v>
      </c>
      <c r="C20">
        <v>48.14</v>
      </c>
      <c r="D20" s="4">
        <f>B20*C20</f>
        <v>0</v>
      </c>
      <c r="H20" s="1"/>
    </row>
    <row r="21" spans="1:8" ht="18.75" customHeight="1" x14ac:dyDescent="0.25">
      <c r="A21" s="6" t="s">
        <v>5</v>
      </c>
      <c r="B21" s="32">
        <v>0</v>
      </c>
      <c r="C21">
        <v>64.19</v>
      </c>
      <c r="D21" s="4">
        <f>B21*C21</f>
        <v>0</v>
      </c>
    </row>
    <row r="22" spans="1:8" ht="15.75" x14ac:dyDescent="0.25">
      <c r="A22" s="5" t="s">
        <v>6</v>
      </c>
      <c r="B22" s="32">
        <v>0</v>
      </c>
      <c r="C22">
        <v>64.19</v>
      </c>
      <c r="D22" s="4">
        <f>B22*C22</f>
        <v>0</v>
      </c>
    </row>
    <row r="24" spans="1:8" x14ac:dyDescent="0.25">
      <c r="A24" s="15" t="s">
        <v>18</v>
      </c>
      <c r="C24" s="9" t="s">
        <v>36</v>
      </c>
      <c r="D24" s="33">
        <f>SUM(D19:D22)</f>
        <v>0</v>
      </c>
      <c r="E24" s="9"/>
    </row>
    <row r="25" spans="1:8" x14ac:dyDescent="0.25">
      <c r="A25" s="18" t="s">
        <v>17</v>
      </c>
      <c r="B25" s="16">
        <v>50</v>
      </c>
    </row>
    <row r="26" spans="1:8" x14ac:dyDescent="0.25">
      <c r="A26" s="19" t="s">
        <v>16</v>
      </c>
      <c r="B26" s="16">
        <v>32.5</v>
      </c>
    </row>
    <row r="27" spans="1:8" x14ac:dyDescent="0.25">
      <c r="A27" s="20" t="s">
        <v>15</v>
      </c>
      <c r="B27" s="17">
        <v>82.5</v>
      </c>
    </row>
    <row r="30" spans="1:8" x14ac:dyDescent="0.25">
      <c r="A30" s="35" t="s">
        <v>33</v>
      </c>
      <c r="D30" s="35" t="s">
        <v>34</v>
      </c>
    </row>
    <row r="31" spans="1:8" x14ac:dyDescent="0.25">
      <c r="A31" t="s">
        <v>19</v>
      </c>
      <c r="B31" s="34">
        <v>3276</v>
      </c>
      <c r="D31" t="s">
        <v>0</v>
      </c>
      <c r="E31" s="34">
        <v>0</v>
      </c>
    </row>
    <row r="32" spans="1:8" x14ac:dyDescent="0.25">
      <c r="A32" s="22" t="s">
        <v>29</v>
      </c>
      <c r="B32" s="21">
        <f>(0.65*B31)</f>
        <v>2129.4</v>
      </c>
      <c r="D32" s="22" t="s">
        <v>29</v>
      </c>
      <c r="E32" s="21">
        <f>(0.65*E31)</f>
        <v>0</v>
      </c>
    </row>
    <row r="33" spans="1:5" x14ac:dyDescent="0.25">
      <c r="A33" t="s">
        <v>20</v>
      </c>
      <c r="B33" s="34">
        <v>0</v>
      </c>
      <c r="D33" t="s">
        <v>21</v>
      </c>
      <c r="E33" s="21">
        <v>475</v>
      </c>
    </row>
    <row r="34" spans="1:5" x14ac:dyDescent="0.25">
      <c r="A34" t="s">
        <v>21</v>
      </c>
      <c r="B34" s="21">
        <v>475</v>
      </c>
      <c r="D34" t="s">
        <v>22</v>
      </c>
      <c r="E34" s="21">
        <v>200</v>
      </c>
    </row>
    <row r="35" spans="1:5" x14ac:dyDescent="0.25">
      <c r="A35" t="s">
        <v>22</v>
      </c>
      <c r="B35" s="21">
        <v>200</v>
      </c>
      <c r="D35" t="s">
        <v>30</v>
      </c>
      <c r="E35" s="21">
        <v>50</v>
      </c>
    </row>
    <row r="36" spans="1:5" x14ac:dyDescent="0.25">
      <c r="A36" t="s">
        <v>30</v>
      </c>
      <c r="B36" s="21">
        <v>50</v>
      </c>
      <c r="D36" t="s">
        <v>23</v>
      </c>
      <c r="E36" s="21">
        <v>75</v>
      </c>
    </row>
    <row r="37" spans="1:5" x14ac:dyDescent="0.25">
      <c r="A37" t="s">
        <v>23</v>
      </c>
      <c r="B37" s="21">
        <v>75</v>
      </c>
      <c r="D37" t="s">
        <v>24</v>
      </c>
      <c r="E37" s="21">
        <v>992</v>
      </c>
    </row>
    <row r="38" spans="1:5" x14ac:dyDescent="0.25">
      <c r="A38" t="s">
        <v>24</v>
      </c>
      <c r="B38" s="21">
        <v>1323</v>
      </c>
      <c r="D38" t="s">
        <v>31</v>
      </c>
      <c r="E38" s="21">
        <v>594</v>
      </c>
    </row>
    <row r="39" spans="1:5" x14ac:dyDescent="0.25">
      <c r="A39" t="s">
        <v>25</v>
      </c>
      <c r="B39" s="21">
        <v>992</v>
      </c>
      <c r="D39" t="s">
        <v>32</v>
      </c>
      <c r="E39" s="21">
        <v>972</v>
      </c>
    </row>
    <row r="40" spans="1:5" x14ac:dyDescent="0.25">
      <c r="A40" t="s">
        <v>26</v>
      </c>
      <c r="B40" s="21">
        <v>1254</v>
      </c>
      <c r="D40" t="s">
        <v>27</v>
      </c>
      <c r="E40" s="21">
        <v>0</v>
      </c>
    </row>
    <row r="41" spans="1:5" x14ac:dyDescent="0.25">
      <c r="A41" t="s">
        <v>27</v>
      </c>
      <c r="B41" s="21">
        <v>3741</v>
      </c>
      <c r="D41" t="s">
        <v>28</v>
      </c>
      <c r="E41" s="23">
        <v>0</v>
      </c>
    </row>
    <row r="42" spans="1:5" x14ac:dyDescent="0.25">
      <c r="A42" t="s">
        <v>28</v>
      </c>
      <c r="B42" s="23">
        <v>1500</v>
      </c>
      <c r="D42" s="9" t="s">
        <v>35</v>
      </c>
      <c r="E42" s="24">
        <f>SUM(E31:E41)</f>
        <v>3358</v>
      </c>
    </row>
    <row r="43" spans="1:5" x14ac:dyDescent="0.25">
      <c r="A43" s="9" t="s">
        <v>35</v>
      </c>
      <c r="B43" s="24">
        <f>SUM(B31:B42)</f>
        <v>15015.4</v>
      </c>
    </row>
  </sheetData>
  <sheetProtection algorithmName="SHA-512" hashValue="gvEERbkH8e4vc78uMfPAcezzzQepfMMof4e+DLV+zlt8ECYIhv2tByi5FrR/R3N/3AVw5lkuHAw4hbE9HIs9Cw==" saltValue="dJFPZyxBmGIsuxXy3zahsw==" spinCount="100000" sheet="1" objects="1" scenarios="1"/>
  <mergeCells count="3">
    <mergeCell ref="A1:H2"/>
    <mergeCell ref="A3:B3"/>
    <mergeCell ref="D3:G3"/>
  </mergeCells>
  <phoneticPr fontId="12" type="noConversion"/>
  <pageMargins left="0.7" right="0.7" top="1.3333333333333299" bottom="0.75" header="0.3" footer="0.3"/>
  <pageSetup scale="93" orientation="portrait" r:id="rId1"/>
  <headerFooter>
    <oddHeader>&amp;C&amp;"-,Bold"&amp;16
City of Somerton
Permit Fee Calculator</oddHeader>
  </headerFooter>
  <ignoredErrors>
    <ignoredError sqref="B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Square Feet Calculations</vt:lpstr>
      <vt:lpstr>'Square Feet Calculations'!Print_Area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Clapper</dc:creator>
  <cp:lastModifiedBy>Maria Ybarra</cp:lastModifiedBy>
  <cp:lastPrinted>2024-08-19T18:09:55Z</cp:lastPrinted>
  <dcterms:created xsi:type="dcterms:W3CDTF">2022-05-11T16:11:36Z</dcterms:created>
  <dcterms:modified xsi:type="dcterms:W3CDTF">2024-09-06T18:11:18Z</dcterms:modified>
</cp:coreProperties>
</file>